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X:\1100.総務課\210.広報\999.進捗管理\001.HP\(2026-02-26_08：39)美浦村ホームページ「上下水道経営比較分析」関係のページ更新（\"/>
    </mc:Choice>
  </mc:AlternateContent>
  <xr:revisionPtr revIDLastSave="0" documentId="13_ncr:1_{E3192B9B-E7FD-4AB1-85BB-DA2DA34BAFEE}" xr6:coauthVersionLast="36" xr6:coauthVersionMax="36" xr10:uidLastSave="{00000000-0000-0000-0000-000000000000}"/>
  <workbookProtection workbookAlgorithmName="SHA-512" workbookHashValue="357nobsHa8jvMhjV8O/ESFHsXhzYqD6OsAPqmZyIE2ztOWJc2tG1kpzw1UxCAlrJQKLa05DeOLPKJonK32hIKQ==" workbookSaltValue="pgcXk2fMUCnwrlaS4kDFN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F85" i="4"/>
  <c r="BB10" i="4"/>
  <c r="AL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<sst xmlns="http://schemas.openxmlformats.org/spreadsheetml/2006/main" count="228" uniqueCount="113">
  <si>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</si>
  <si>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</si>
  <si>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</si>
  <si>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</si>
  <si>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</si>
  <si>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</si>
  <si>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</si>
  <si>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</si>
  <si>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</si>
  <si>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</si>
  <si>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</si>
  <si>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</si>
  <si>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</si>
  <si>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</si>
  <si>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</si>
  <si>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</si>
  <si>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</si>
  <si>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</si>
  <si>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</si>
  <si>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</si>
  <si>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</si>
  <si>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</si>
  <si>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</si>
  <si>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</si>
  <si>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</si>
  <si>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</si>
  <si>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</si>
  <si>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</si>
  <si>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</si>
  <si>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</si>
  <si>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</si>
  <si>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</si>
  <si>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</si>
  <si>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</si>
  <si>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</si>
  <si>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</si>
  <si>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</si>
  <si>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</si>
  <si>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</si>
  <si>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</si>
  <si>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</si>
  <si>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</si>
  <si>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</si>
  <si>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</si>
  <si>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</si>
  <si>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</si>
  <si>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</si>
  <si>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</si>
  <si>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</si>
  <si>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</si>
  <si>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</si>
  <si>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</si>
  <si>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</si>
  <si>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</si>
  <si>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</si>
  <si>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</si>
  <si>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</si>
  <si>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</si>
  <si>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</si>
  <si>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</si>
  <si>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</si>
  <si>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</si>
  <si>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</si>
  <si>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</si>
  <si>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</si>
  <si>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</si>
  <si>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</si>
  <si>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</si>
  <si>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</si>
  <si>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</si>
  <si>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</si>
  <si>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</si>
  <si>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</si>
  <si>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</si>
  <si>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</si>
  <si>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</si>
  <si>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</si>
  <si>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</si>
  <si>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</si>
  <si>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</si>
  <si>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</si>
  <si>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</si>
  <si>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</si>
  <si>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</si>
  <si>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</si>
  <si>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</si>
  <si>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</si>
  <si>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</si>
  <si>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</si>
  <si>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</si>
  <si>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</si>
  <si>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</si>
  <si>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</si>
  <si>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美浦村</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</si>
  <si>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</si>
  <si>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</si>
  <si>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</si>
  <si>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</si>
  <si>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</si>
  <si>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</si>
  <si>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</si>
  <si>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</si>
  <si>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</si>
  <si>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</si>
  <si>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</si>
  <si>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</si>
  <si>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</si>
  <si>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</si>
  <si>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</si>
  <si>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</si>
  <si>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平成28年度より、法定耐用年数を超えた管路が発生している。
　今後は、年々法定耐用年数を超えた管路が増える状況にあり、計画的に施設及び管路の更新を進めていく必要がある。
　漏水事故等に対しては、事後対応ではなく出来る限り予防的に対応するべきである。
　また、老朽管の更新と併せて耐震化を進める必要がある。　
　</t>
    <phoneticPr fontId="4"/>
  </si>
  <si>
    <t>　今後、法定耐用年数を超える管路等が年々増加する状況にあり、更新工事及び修繕等で費用が増加することが見込まれる。
　健全な水道事業経営を行うために経営戦略及び管路更新計画に沿いながら事業を実施することが重要である。
　以上のことから、経費の更なる削減を考えていくことは勿論、事業運営に必要になる適切な料金収入を確保するため、料金改定も視野に入れ、事業を行う必要がある。</t>
    <phoneticPr fontId="4"/>
  </si>
  <si>
    <t>①経常収支比率は、100%を下回り類似団体平均と比較しても低い傾向にあり、経営が厳しい状況にあると考えられる。その要因としては、給水原価が類似団体よりも20％程度高いこと及び施設利用率の低迷が影響している。今後の施設更新に充てる財源を確保するため、経営改善を図る必要がある。
②累積欠損金比率は、平成25年度まで発生していたが、平成26年度の会計制度改正により解消されている。
⑤料金回収率は、類似団体平均よりも高く、令和5年度より約1％上昇したものの、依然として100％を下回っている。今後の更新投資に充てる財源を確保するため、さらに上昇させる必要がある。
⑥給水原価は、220円から240円前後で推移しており、類似団体平均と比較しても高い傾向にある。要因として受水費の占める割合が高いことが挙げられる。また、今後、給水人口の減少に伴って有収水量が減少し、給水原価が更に高くなることが予想されるため、投資・維持管理費の抑制及び水道料金の改定も視野に入れる必要がある。
⑦施設利用率は、類似団体平均と比較して低位で推移している。給水人口が今後も減少することが予想されることから、施設更新時のダウンサイジング等を検討する必要がある。
⑧有収率は類似団体平均と比較して高い数値であるが、右肩下がりで推移しており、令和6年度には約92％となった。法定耐用年数を超えた管路が増えてきているため、漏水等を注視していく必要がある。</t>
    <rPh sb="227" eb="229">
      <t>イゼン</t>
    </rPh>
    <rPh sb="554" eb="556">
      <t>レイワ</t>
    </rPh>
    <rPh sb="557" eb="559">
      <t>ネンド</t>
    </rPh>
    <rPh sb="572" eb="574">
      <t>タイヨウ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</si>
</sst>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D-4385-8C72-231D9EBC53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779D-4385-8C72-231D9EBC53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53.02</c:v>
                </c:pt>
                <c:pt idx="1">
                  <c:v>52.9</c:v>
                </c:pt>
                <c:pt idx="2">
                  <c:v>52.45</c:v>
                </c:pt>
                <c:pt idx="3">
                  <c:v>52.94</c:v>
                </c:pt>
                <c:pt idx="4">
                  <c:v>53.73</c:v>
                </c:pt>
              </c:numCache>
            </c:numRef>
          </c:val>
          <c:extLst>
            <c:ext xmlns:c16="http://schemas.microsoft.com/office/drawing/2014/chart" uri="{C3380CC4-5D6E-409C-BE32-E72D297353CC}">
              <c16:uniqueId val="{00000000-1947-4889-A653-4820C6E86D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947-4889-A653-4820C6E86D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97.13</c:v>
                </c:pt>
                <c:pt idx="1">
                  <c:v>95.91</c:v>
                </c:pt>
                <c:pt idx="2">
                  <c:v>94.22</c:v>
                </c:pt>
                <c:pt idx="3">
                  <c:v>93.12</c:v>
                </c:pt>
                <c:pt idx="4">
                  <c:v>92.06</c:v>
                </c:pt>
              </c:numCache>
            </c:numRef>
          </c:val>
          <c:extLst>
            <c:ext xmlns:c16="http://schemas.microsoft.com/office/drawing/2014/chart" uri="{C3380CC4-5D6E-409C-BE32-E72D297353CC}">
              <c16:uniqueId val="{00000000-5BF4-4A03-8733-ACC3CC1998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5BF4-4A03-8733-ACC3CC1998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102.96</c:v>
                </c:pt>
                <c:pt idx="1">
                  <c:v>100.34</c:v>
                </c:pt>
                <c:pt idx="2">
                  <c:v>97.89</c:v>
                </c:pt>
                <c:pt idx="3">
                  <c:v>94.92</c:v>
                </c:pt>
                <c:pt idx="4">
                  <c:v>95.47</c:v>
                </c:pt>
              </c:numCache>
            </c:numRef>
          </c:val>
          <c:extLst>
            <c:ext xmlns:c16="http://schemas.microsoft.com/office/drawing/2014/chart" uri="{C3380CC4-5D6E-409C-BE32-E72D297353CC}">
              <c16:uniqueId val="{00000000-D2AA-468D-84CC-831422F218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D2AA-468D-84CC-831422F218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65.290000000000006</c:v>
                </c:pt>
                <c:pt idx="1">
                  <c:v>67.56</c:v>
                </c:pt>
                <c:pt idx="2">
                  <c:v>69.81</c:v>
                </c:pt>
                <c:pt idx="3">
                  <c:v>70.819999999999993</c:v>
                </c:pt>
                <c:pt idx="4">
                  <c:v>70.22</c:v>
                </c:pt>
              </c:numCache>
            </c:numRef>
          </c:val>
          <c:extLst>
            <c:ext xmlns:c16="http://schemas.microsoft.com/office/drawing/2014/chart" uri="{C3380CC4-5D6E-409C-BE32-E72D297353CC}">
              <c16:uniqueId val="{00000000-C4D1-4245-B14B-2AA4E1CE77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C4D1-4245-B14B-2AA4E1CE77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11.66</c:v>
                </c:pt>
                <c:pt idx="1">
                  <c:v>12.83</c:v>
                </c:pt>
                <c:pt idx="2">
                  <c:v>12.83</c:v>
                </c:pt>
                <c:pt idx="3">
                  <c:v>13.1</c:v>
                </c:pt>
                <c:pt idx="4">
                  <c:v>28.37</c:v>
                </c:pt>
              </c:numCache>
            </c:numRef>
          </c:val>
          <c:extLst>
            <c:ext xmlns:c16="http://schemas.microsoft.com/office/drawing/2014/chart" uri="{C3380CC4-5D6E-409C-BE32-E72D297353CC}">
              <c16:uniqueId val="{00000000-33FF-4ECD-84E0-0DCE81156B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3FF-4ECD-84E0-0DCE81156B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72-4534-8F39-513BF97A24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1672-4534-8F39-513BF97A24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572.44000000000005</c:v>
                </c:pt>
                <c:pt idx="1">
                  <c:v>622.05999999999995</c:v>
                </c:pt>
                <c:pt idx="2">
                  <c:v>621.64</c:v>
                </c:pt>
                <c:pt idx="3">
                  <c:v>852.82</c:v>
                </c:pt>
                <c:pt idx="4">
                  <c:v>583.79999999999995</c:v>
                </c:pt>
              </c:numCache>
            </c:numRef>
          </c:val>
          <c:extLst>
            <c:ext xmlns:c16="http://schemas.microsoft.com/office/drawing/2014/chart" uri="{C3380CC4-5D6E-409C-BE32-E72D297353CC}">
              <c16:uniqueId val="{00000000-75AF-4A75-BB28-427E3DB229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75AF-4A75-BB28-427E3DB229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149.24</c:v>
                </c:pt>
                <c:pt idx="1">
                  <c:v>136.41</c:v>
                </c:pt>
                <c:pt idx="2">
                  <c:v>124.45</c:v>
                </c:pt>
                <c:pt idx="3">
                  <c:v>133.05000000000001</c:v>
                </c:pt>
                <c:pt idx="4">
                  <c:v>143.65</c:v>
                </c:pt>
              </c:numCache>
            </c:numRef>
          </c:val>
          <c:extLst>
            <c:ext xmlns:c16="http://schemas.microsoft.com/office/drawing/2014/chart" uri="{C3380CC4-5D6E-409C-BE32-E72D297353CC}">
              <c16:uniqueId val="{00000000-BDC5-455E-B9F3-C3282FD87C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BDC5-455E-B9F3-C3282FD87C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102.09</c:v>
                </c:pt>
                <c:pt idx="1">
                  <c:v>99.09</c:v>
                </c:pt>
                <c:pt idx="2">
                  <c:v>96.32</c:v>
                </c:pt>
                <c:pt idx="3">
                  <c:v>92.94</c:v>
                </c:pt>
                <c:pt idx="4">
                  <c:v>93.63</c:v>
                </c:pt>
              </c:numCache>
            </c:numRef>
          </c:val>
          <c:extLst>
            <c:ext xmlns:c16="http://schemas.microsoft.com/office/drawing/2014/chart" uri="{C3380CC4-5D6E-409C-BE32-E72D297353CC}">
              <c16:uniqueId val="{00000000-C23B-4A6E-B761-D56AF5A35C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C23B-4A6E-B761-D56AF5A35C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c:v>
                </c:pt>
                <c:pt idx="1">
                  <c:v>231.48</c:v>
                </c:pt>
                <c:pt idx="2">
                  <c:v>237.66</c:v>
                </c:pt>
                <c:pt idx="3">
                  <c:v>248.63</c:v>
                </c:pt>
                <c:pt idx="4">
                  <c:v>246.13</c:v>
                </c:pt>
              </c:numCache>
            </c:numRef>
          </c:val>
          <c:extLst>
            <c:ext xmlns:c16="http://schemas.microsoft.com/office/drawing/2014/chart" uri="{C3380CC4-5D6E-409C-BE32-E72D297353CC}">
              <c16:uniqueId val="{00000000-35D2-4BB4-969D-1C55929A89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5D2-4BB4-969D-1C55929A89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美浦村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14156</v>
      </c>
      <c r="AM8" s="44"/>
      <c r="AN8" s="44"/>
      <c r="AO8" s="44"/>
      <c r="AP8" s="44"/>
      <c r="AQ8" s="44"/>
      <c r="AR8" s="44"/>
      <c r="AS8" s="44"/>
      <c r="AT8" s="45">
        <f>データ!$S$6</f>
        <v>66.61</v>
      </c>
      <c r="AU8" s="46"/>
      <c r="AV8" s="46"/>
      <c r="AW8" s="46"/>
      <c r="AX8" s="46"/>
      <c r="AY8" s="46"/>
      <c r="AZ8" s="46"/>
      <c r="BA8" s="46"/>
      <c r="BB8" s="47">
        <f>データ!$T$6</f>
        <v>212.52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69.86</v>
      </c>
      <c r="J10" s="46"/>
      <c r="K10" s="46"/>
      <c r="L10" s="46"/>
      <c r="M10" s="46"/>
      <c r="N10" s="46"/>
      <c r="O10" s="80"/>
      <c r="P10" s="47">
        <f>データ!$P$6</f>
        <v>91.58</v>
      </c>
      <c r="Q10" s="47"/>
      <c r="R10" s="47"/>
      <c r="S10" s="47"/>
      <c r="T10" s="47"/>
      <c r="U10" s="47"/>
      <c r="V10" s="47"/>
      <c r="W10" s="44">
        <f>データ!$Q$6</f>
        <v>3740</v>
      </c>
      <c r="X10" s="44"/>
      <c r="Y10" s="44"/>
      <c r="Z10" s="44"/>
      <c r="AA10" s="44"/>
      <c r="AB10" s="44"/>
      <c r="AC10" s="44"/>
      <c r="AD10" s="2"/>
      <c r="AE10" s="2"/>
      <c r="AF10" s="2"/>
      <c r="AG10" s="2"/>
      <c r="AH10" s="2"/>
      <c r="AI10" s="2"/>
      <c r="AJ10" s="2"/>
      <c r="AK10" s="2"/>
      <c r="AL10" s="44">
        <f>データ!$U$6</f>
        <v>12935</v>
      </c>
      <c r="AM10" s="44"/>
      <c r="AN10" s="44"/>
      <c r="AO10" s="44"/>
      <c r="AP10" s="44"/>
      <c r="AQ10" s="44"/>
      <c r="AR10" s="44"/>
      <c r="AS10" s="44"/>
      <c r="AT10" s="45">
        <f>データ!$V$6</f>
        <v>32.53</v>
      </c>
      <c r="AU10" s="46"/>
      <c r="AV10" s="46"/>
      <c r="AW10" s="46"/>
      <c r="AX10" s="46"/>
      <c r="AY10" s="46"/>
      <c r="AZ10" s="46"/>
      <c r="BA10" s="46"/>
      <c r="BB10" s="47">
        <f>データ!$W$6</f>
        <v>397.63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EfIr5f94kxgySdKVuPTG9SjK9eimmFWh8uHbtsEXce+zo9bXMKKM50BJjktdwHLcmltQp8VnzH1p9HHpUOMIA==" saltValue="n/aFk9Z7V1fbSkk1n5va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84425</v>
      </c>
      <c r="D6" s="20">
        <f t="shared" si="3"/>
        <v>46</v>
      </c>
      <c r="E6" s="20">
        <f t="shared" si="3"/>
        <v>1</v>
      </c>
      <c r="F6" s="20">
        <f t="shared" si="3"/>
        <v>0</v>
      </c>
      <c r="G6" s="20">
        <f t="shared" si="3"/>
        <v>1</v>
      </c>
      <c r="H6" s="20" t="str">
        <f t="shared" si="3"/>
        <v>茨城県　美浦村</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69.86</v>
      </c>
      <c r="P6" s="21">
        <f t="shared" si="3"/>
        <v>91.58</v>
      </c>
      <c r="Q6" s="21">
        <f t="shared" si="3"/>
        <v>3740</v>
      </c>
      <c r="R6" s="21">
        <f t="shared" si="3"/>
        <v>14156</v>
      </c>
      <c r="S6" s="21">
        <f t="shared" si="3"/>
        <v>66.61</v>
      </c>
      <c r="T6" s="21">
        <f t="shared" si="3"/>
        <v>212.52</v>
      </c>
      <c r="U6" s="21">
        <f t="shared" si="3"/>
        <v>12935</v>
      </c>
      <c r="V6" s="21">
        <f t="shared" si="3"/>
        <v>32.53</v>
      </c>
      <c r="W6" s="21">
        <f t="shared" si="3"/>
        <v>397.63</v>
      </c>
      <c r="X6" s="22">
        <f>IF(X7="",NA(),X7)</f>
        <v>102.96</v>
      </c>
      <c r="Y6" s="22">
        <f t="shared" ref="Y6:AG6" si="4">IF(Y7="",NA(),Y7)</f>
        <v>100.34</v>
      </c>
      <c r="Z6" s="22">
        <f t="shared" si="4"/>
        <v>97.89</v>
      </c>
      <c r="AA6" s="22">
        <f t="shared" si="4"/>
        <v>94.92</v>
      </c>
      <c r="AB6" s="22">
        <f t="shared" si="4"/>
        <v>95.47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572.44000000000005</v>
      </c>
      <c r="AU6" s="22">
        <f t="shared" ref="AU6:BC6" si="6">IF(AU7="",NA(),AU7)</f>
        <v>622.05999999999995</v>
      </c>
      <c r="AV6" s="22">
        <f t="shared" si="6"/>
        <v>621.64</v>
      </c>
      <c r="AW6" s="22">
        <f t="shared" si="6"/>
        <v>852.82</v>
      </c>
      <c r="AX6" s="22">
        <f t="shared" si="6"/>
        <v>583.79999999999995</v>
      </c>
      <c r="AY6" s="22">
        <f t="shared" si="6"/>
        <v>371.81</v>
      </c>
      <c r="AZ6" s="22">
        <f t="shared" si="6"/>
        <v>384.23</v>
      </c>
      <c r="BA6" s="22">
        <f t="shared" si="6"/>
        <v>364.3</v>
      </c>
      <c r="BB6" s="22">
        <f t="shared" si="6"/>
        <v>378.87</v>
      </c>
      <c r="BC6" s="22">
        <f t="shared" si="6"/>
        <v>362.35</v>
      </c>
      <c r="BD6" s="21" t="str">
        <f>IF(BD7="","",IF(BD7="-","【-】","【"&amp;SUBSTITUTE(TEXT(BD7,"#,##0.00"),"-","△")&amp;"】"))</f>
        <v>【239.69】</v>
      </c>
      <c r="BE6" s="22">
        <f>IF(BE7="",NA(),BE7)</f>
        <v>149.24</v>
      </c>
      <c r="BF6" s="22">
        <f t="shared" ref="BF6:BN6" si="7">IF(BF7="",NA(),BF7)</f>
        <v>136.41</v>
      </c>
      <c r="BG6" s="22">
        <f t="shared" si="7"/>
        <v>124.45</v>
      </c>
      <c r="BH6" s="22">
        <f t="shared" si="7"/>
        <v>133.05000000000001</v>
      </c>
      <c r="BI6" s="22">
        <f t="shared" si="7"/>
        <v>143.65</v>
      </c>
      <c r="BJ6" s="22">
        <f t="shared" si="7"/>
        <v>465.85</v>
      </c>
      <c r="BK6" s="22">
        <f t="shared" si="7"/>
        <v>439.43</v>
      </c>
      <c r="BL6" s="22">
        <f t="shared" si="7"/>
        <v>438.41</v>
      </c>
      <c r="BM6" s="22">
        <f t="shared" si="7"/>
        <v>430.23</v>
      </c>
      <c r="BN6" s="22">
        <f t="shared" si="7"/>
        <v>429.24</v>
      </c>
      <c r="BO6" s="21" t="str">
        <f>IF(BO7="","",IF(BO7="-","【-】","【"&amp;SUBSTITUTE(TEXT(BO7,"#,##0.00"),"-","△")&amp;"】"))</f>
        <v>【264.86】</v>
      </c>
      <c r="BP6" s="22">
        <f>IF(BP7="",NA(),BP7)</f>
        <v>102.09</v>
      </c>
      <c r="BQ6" s="22">
        <f t="shared" ref="BQ6:BY6" si="8">IF(BQ7="",NA(),BQ7)</f>
        <v>99.09</v>
      </c>
      <c r="BR6" s="22">
        <f t="shared" si="8"/>
        <v>96.32</v>
      </c>
      <c r="BS6" s="22">
        <f t="shared" si="8"/>
        <v>92.94</v>
      </c>
      <c r="BT6" s="22">
        <f t="shared" si="8"/>
        <v>93.63</v>
      </c>
      <c r="BU6" s="22">
        <f t="shared" si="8"/>
        <v>92.39</v>
      </c>
      <c r="BV6" s="22">
        <f t="shared" si="8"/>
        <v>94.41</v>
      </c>
      <c r="BW6" s="22">
        <f t="shared" si="8"/>
        <v>90.96</v>
      </c>
      <c r="BX6" s="22">
        <f t="shared" si="8"/>
        <v>90.66</v>
      </c>
      <c r="BY6" s="22">
        <f t="shared" si="8"/>
        <v>90.78</v>
      </c>
      <c r="BZ6" s="21" t="str">
        <f>IF(BZ7="","",IF(BZ7="-","【-】","【"&amp;SUBSTITUTE(TEXT(BZ7,"#,##0.00"),"-","△")&amp;"】"))</f>
        <v>【97.59】</v>
      </c>
      <c r="CA6" s="22">
        <f>IF(CA7="",NA(),CA7)</f>
        <v>226</v>
      </c>
      <c r="CB6" s="22">
        <f t="shared" ref="CB6:CJ6" si="9">IF(CB7="",NA(),CB7)</f>
        <v>231.48</v>
      </c>
      <c r="CC6" s="22">
        <f t="shared" si="9"/>
        <v>237.66</v>
      </c>
      <c r="CD6" s="22">
        <f t="shared" si="9"/>
        <v>248.63</v>
      </c>
      <c r="CE6" s="22">
        <f t="shared" si="9"/>
        <v>246.13</v>
      </c>
      <c r="CF6" s="22">
        <f t="shared" si="9"/>
        <v>192.98</v>
      </c>
      <c r="CG6" s="22">
        <f t="shared" si="9"/>
        <v>192.13</v>
      </c>
      <c r="CH6" s="22">
        <f t="shared" si="9"/>
        <v>197.04</v>
      </c>
      <c r="CI6" s="22">
        <f t="shared" si="9"/>
        <v>199.33</v>
      </c>
      <c r="CJ6" s="22">
        <f t="shared" si="9"/>
        <v>202.75</v>
      </c>
      <c r="CK6" s="21" t="str">
        <f>IF(CK7="","",IF(CK7="-","【-】","【"&amp;SUBSTITUTE(TEXT(CK7,"#,##0.00"),"-","△")&amp;"】"))</f>
        <v>【181.66】</v>
      </c>
      <c r="CL6" s="22">
        <f>IF(CL7="",NA(),CL7)</f>
        <v>53.02</v>
      </c>
      <c r="CM6" s="22">
        <f t="shared" ref="CM6:CU6" si="10">IF(CM7="",NA(),CM7)</f>
        <v>52.9</v>
      </c>
      <c r="CN6" s="22">
        <f t="shared" si="10"/>
        <v>52.45</v>
      </c>
      <c r="CO6" s="22">
        <f t="shared" si="10"/>
        <v>52.94</v>
      </c>
      <c r="CP6" s="22">
        <f t="shared" si="10"/>
        <v>53.73</v>
      </c>
      <c r="CQ6" s="22">
        <f t="shared" si="10"/>
        <v>54.43</v>
      </c>
      <c r="CR6" s="22">
        <f t="shared" si="10"/>
        <v>53.87</v>
      </c>
      <c r="CS6" s="22">
        <f t="shared" si="10"/>
        <v>54.49</v>
      </c>
      <c r="CT6" s="22">
        <f t="shared" si="10"/>
        <v>54.8</v>
      </c>
      <c r="CU6" s="22">
        <f t="shared" si="10"/>
        <v>55.47</v>
      </c>
      <c r="CV6" s="21" t="str">
        <f>IF(CV7="","",IF(CV7="-","【-】","【"&amp;SUBSTITUTE(TEXT(CV7,"#,##0.00"),"-","△")&amp;"】"))</f>
        <v>【60.21】</v>
      </c>
      <c r="CW6" s="22">
        <f>IF(CW7="",NA(),CW7)</f>
        <v>97.13</v>
      </c>
      <c r="CX6" s="22">
        <f t="shared" ref="CX6:DF6" si="11">IF(CX7="",NA(),CX7)</f>
        <v>95.91</v>
      </c>
      <c r="CY6" s="22">
        <f t="shared" si="11"/>
        <v>94.22</v>
      </c>
      <c r="CZ6" s="22">
        <f t="shared" si="11"/>
        <v>93.12</v>
      </c>
      <c r="DA6" s="22">
        <f t="shared" si="11"/>
        <v>92.06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65.290000000000006</v>
      </c>
      <c r="DI6" s="22">
        <f t="shared" ref="DI6:DQ6" si="12">IF(DI7="",NA(),DI7)</f>
        <v>67.56</v>
      </c>
      <c r="DJ6" s="22">
        <f t="shared" si="12"/>
        <v>69.81</v>
      </c>
      <c r="DK6" s="22">
        <f t="shared" si="12"/>
        <v>70.819999999999993</v>
      </c>
      <c r="DL6" s="22">
        <f t="shared" si="12"/>
        <v>70.22</v>
      </c>
      <c r="DM6" s="22">
        <f t="shared" si="12"/>
        <v>49.39</v>
      </c>
      <c r="DN6" s="22">
        <f t="shared" si="12"/>
        <v>50.75</v>
      </c>
      <c r="DO6" s="22">
        <f t="shared" si="12"/>
        <v>51.72</v>
      </c>
      <c r="DP6" s="22">
        <f t="shared" si="12"/>
        <v>52.27</v>
      </c>
      <c r="DQ6" s="22">
        <f t="shared" si="12"/>
        <v>52.87</v>
      </c>
      <c r="DR6" s="21" t="str">
        <f>IF(DR7="","",IF(DR7="-","【-】","【"&amp;SUBSTITUTE(TEXT(DR7,"#,##0.00"),"-","△")&amp;"】"))</f>
        <v>【52.41】</v>
      </c>
      <c r="DS6" s="22">
        <f>IF(DS7="",NA(),DS7)</f>
        <v>11.66</v>
      </c>
      <c r="DT6" s="22">
        <f t="shared" ref="DT6:EB6" si="13">IF(DT7="",NA(),DT7)</f>
        <v>12.83</v>
      </c>
      <c r="DU6" s="22">
        <f t="shared" si="13"/>
        <v>12.83</v>
      </c>
      <c r="DV6" s="22">
        <f t="shared" si="13"/>
        <v>13.1</v>
      </c>
      <c r="DW6" s="22">
        <f t="shared" si="13"/>
        <v>28.37</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84425</v>
      </c>
      <c r="D7" s="24">
        <v>46</v>
      </c>
      <c r="E7" s="24">
        <v>1</v>
      </c>
      <c r="F7" s="24">
        <v>0</v>
      </c>
      <c r="G7" s="24">
        <v>1</v>
      </c>
      <c r="H7" s="24" t="s">
        <v>93</v>
      </c>
      <c r="I7" s="24" t="s">
        <v>94</v>
      </c>
      <c r="J7" s="24" t="s">
        <v>95</v>
      </c>
      <c r="K7" s="24" t="s">
        <v>96</v>
      </c>
      <c r="L7" s="24" t="s">
        <v>97</v>
      </c>
      <c r="M7" s="24" t="s">
        <v>98</v>
      </c>
      <c r="N7" s="25" t="s">
        <v>99</v>
      </c>
      <c r="O7" s="25">
        <v>69.86</v>
      </c>
      <c r="P7" s="25">
        <v>91.58</v>
      </c>
      <c r="Q7" s="25">
        <v>3740</v>
      </c>
      <c r="R7" s="25">
        <v>14156</v>
      </c>
      <c r="S7" s="25">
        <v>66.61</v>
      </c>
      <c r="T7" s="25">
        <v>212.52</v>
      </c>
      <c r="U7" s="25">
        <v>12935</v>
      </c>
      <c r="V7" s="25">
        <v>32.53</v>
      </c>
      <c r="W7" s="25">
        <v>397.63</v>
      </c>
      <c r="X7" s="25">
        <v>102.96</v>
      </c>
      <c r="Y7" s="25">
        <v>100.34</v>
      </c>
      <c r="Z7" s="25">
        <v>97.89</v>
      </c>
      <c r="AA7" s="25">
        <v>94.92</v>
      </c>
      <c r="AB7" s="25">
        <v>95.47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572.44000000000005</v>
      </c>
      <c r="AU7" s="25">
        <v>622.05999999999995</v>
      </c>
      <c r="AV7" s="25">
        <v>621.64</v>
      </c>
      <c r="AW7" s="25">
        <v>852.82</v>
      </c>
      <c r="AX7" s="25">
        <v>583.79999999999995</v>
      </c>
      <c r="AY7" s="25">
        <v>371.81</v>
      </c>
      <c r="AZ7" s="25">
        <v>384.23</v>
      </c>
      <c r="BA7" s="25">
        <v>364.3</v>
      </c>
      <c r="BB7" s="25">
        <v>378.87</v>
      </c>
      <c r="BC7" s="25">
        <v>362.35</v>
      </c>
      <c r="BD7" s="25">
        <v>239.69</v>
      </c>
      <c r="BE7" s="25">
        <v>149.24</v>
      </c>
      <c r="BF7" s="25">
        <v>136.41</v>
      </c>
      <c r="BG7" s="25">
        <v>124.45</v>
      </c>
      <c r="BH7" s="25">
        <v>133.05000000000001</v>
      </c>
      <c r="BI7" s="25">
        <v>143.65</v>
      </c>
      <c r="BJ7" s="25">
        <v>465.85</v>
      </c>
      <c r="BK7" s="25">
        <v>439.43</v>
      </c>
      <c r="BL7" s="25">
        <v>438.41</v>
      </c>
      <c r="BM7" s="25">
        <v>430.23</v>
      </c>
      <c r="BN7" s="25">
        <v>429.24</v>
      </c>
      <c r="BO7" s="25">
        <v>264.86</v>
      </c>
      <c r="BP7" s="25">
        <v>102.09</v>
      </c>
      <c r="BQ7" s="25">
        <v>99.09</v>
      </c>
      <c r="BR7" s="25">
        <v>96.32</v>
      </c>
      <c r="BS7" s="25">
        <v>92.94</v>
      </c>
      <c r="BT7" s="25">
        <v>93.63</v>
      </c>
      <c r="BU7" s="25">
        <v>92.39</v>
      </c>
      <c r="BV7" s="25">
        <v>94.41</v>
      </c>
      <c r="BW7" s="25">
        <v>90.96</v>
      </c>
      <c r="BX7" s="25">
        <v>90.66</v>
      </c>
      <c r="BY7" s="25">
        <v>90.78</v>
      </c>
      <c r="BZ7" s="25">
        <v>97.59</v>
      </c>
      <c r="CA7" s="25">
        <v>226</v>
      </c>
      <c r="CB7" s="25">
        <v>231.48</v>
      </c>
      <c r="CC7" s="25">
        <v>237.66</v>
      </c>
      <c r="CD7" s="25">
        <v>248.63</v>
      </c>
      <c r="CE7" s="25">
        <v>246.13</v>
      </c>
      <c r="CF7" s="25">
        <v>192.98</v>
      </c>
      <c r="CG7" s="25">
        <v>192.13</v>
      </c>
      <c r="CH7" s="25">
        <v>197.04</v>
      </c>
      <c r="CI7" s="25">
        <v>199.33</v>
      </c>
      <c r="CJ7" s="25">
        <v>202.75</v>
      </c>
      <c r="CK7" s="25">
        <v>181.66</v>
      </c>
      <c r="CL7" s="25">
        <v>53.02</v>
      </c>
      <c r="CM7" s="25">
        <v>52.9</v>
      </c>
      <c r="CN7" s="25">
        <v>52.45</v>
      </c>
      <c r="CO7" s="25">
        <v>52.94</v>
      </c>
      <c r="CP7" s="25">
        <v>53.73</v>
      </c>
      <c r="CQ7" s="25">
        <v>54.43</v>
      </c>
      <c r="CR7" s="25">
        <v>53.87</v>
      </c>
      <c r="CS7" s="25">
        <v>54.49</v>
      </c>
      <c r="CT7" s="25">
        <v>54.8</v>
      </c>
      <c r="CU7" s="25">
        <v>55.47</v>
      </c>
      <c r="CV7" s="25">
        <v>60.21</v>
      </c>
      <c r="CW7" s="25">
        <v>97.13</v>
      </c>
      <c r="CX7" s="25">
        <v>95.91</v>
      </c>
      <c r="CY7" s="25">
        <v>94.22</v>
      </c>
      <c r="CZ7" s="25">
        <v>93.12</v>
      </c>
      <c r="DA7" s="25">
        <v>92.06</v>
      </c>
      <c r="DB7" s="25">
        <v>79.44</v>
      </c>
      <c r="DC7" s="25">
        <v>79.489999999999995</v>
      </c>
      <c r="DD7" s="25">
        <v>78.8</v>
      </c>
      <c r="DE7" s="25">
        <v>77.98</v>
      </c>
      <c r="DF7" s="25">
        <v>76.97</v>
      </c>
      <c r="DG7" s="25">
        <v>89.21</v>
      </c>
      <c r="DH7" s="25">
        <v>65.290000000000006</v>
      </c>
      <c r="DI7" s="25">
        <v>67.56</v>
      </c>
      <c r="DJ7" s="25">
        <v>69.81</v>
      </c>
      <c r="DK7" s="25">
        <v>70.819999999999993</v>
      </c>
      <c r="DL7" s="25">
        <v>70.22</v>
      </c>
      <c r="DM7" s="25">
        <v>49.39</v>
      </c>
      <c r="DN7" s="25">
        <v>50.75</v>
      </c>
      <c r="DO7" s="25">
        <v>51.72</v>
      </c>
      <c r="DP7" s="25">
        <v>52.27</v>
      </c>
      <c r="DQ7" s="25">
        <v>52.87</v>
      </c>
      <c r="DR7" s="25">
        <v>52.41</v>
      </c>
      <c r="DS7" s="25">
        <v>11.66</v>
      </c>
      <c r="DT7" s="25">
        <v>12.83</v>
      </c>
      <c r="DU7" s="25">
        <v>12.83</v>
      </c>
      <c r="DV7" s="25">
        <v>13.1</v>
      </c>
      <c r="DW7" s="25">
        <v>28.37</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ModifiedBy>広報02</cp:lastModifiedBy>
  <dcterms:created xsi:type="dcterms:W3CDTF">2025-12-12T09:13:09Z</dcterms:created>
  <dcterms:modified xsi:type="dcterms:W3CDTF">2026-02-26T23:50:36Z</dcterms:modified>
  <cp:category/>
</cp:coreProperties>
</file>