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X:\3500.上下水道課\A.個人フォルダ\飯田和徳\上下水道課\R3経営比較分析表\38_美浦村\"/>
    </mc:Choice>
  </mc:AlternateContent>
  <xr:revisionPtr revIDLastSave="0" documentId="13_ncr:1_{48A69DE1-17D8-4DE4-A63B-0227BADEBEB3}" xr6:coauthVersionLast="36" xr6:coauthVersionMax="36" xr10:uidLastSave="{00000000-0000-0000-0000-000000000000}"/>
  <workbookProtection workbookAlgorithmName="SHA-512" workbookHashValue="G3pwDvXDUcv0ya7DdAFXe8x/M+GwSYj9UqMJA/l/6xNOXGt/AKi4Ht9Z2N/V78IWidkEPnYet2A/gPbjQ5fdlQ==" workbookSaltValue="c2Xffz7++qwv4ckSWRMkiQ==" workbookSpinCount="100000" lockStructure="1"/>
  <bookViews>
    <workbookView xWindow="0" yWindow="0" windowWidth="28800" windowHeight="122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AL8" i="4" s="1"/>
  <c r="R6" i="5"/>
  <c r="AD10" i="4" s="1"/>
  <c r="Q6" i="5"/>
  <c r="W10" i="4" s="1"/>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H85" i="4"/>
  <c r="G85" i="4"/>
  <c r="E85" i="4"/>
  <c r="AT10" i="4"/>
  <c r="B10" i="4"/>
  <c r="AT8" i="4"/>
  <c r="P8" i="4"/>
</calcChain>
</file>

<file path=xl/sharedStrings.xml><?xml version="1.0" encoding="utf-8"?>
<sst xmlns="http://schemas.openxmlformats.org/spreadsheetml/2006/main" count="343" uniqueCount="116">
  <si>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</si>
  <si>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</si>
  <si>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</si>
  <si>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</si>
  <si>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</si>
  <si>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</si>
  <si>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</si>
  <si>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</si>
  <si>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</si>
  <si>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</si>
  <si>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</si>
  <si>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</si>
  <si>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</si>
  <si>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</si>
  <si>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</si>
  <si>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</si>
  <si>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</si>
  <si>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</si>
  <si>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</si>
  <si>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</si>
  <si>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</si>
  <si>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</si>
  <si>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</si>
  <si>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</si>
  <si>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</si>
  <si>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</si>
  <si>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</si>
  <si>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</si>
  <si>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</si>
  <si>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</si>
  <si>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</si>
  <si>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</si>
  <si>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</si>
  <si>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</si>
  <si>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</si>
  <si>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</si>
  <si>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</si>
  <si>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</si>
  <si>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</si>
  <si>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</si>
  <si>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</si>
  <si>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</si>
  <si>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</si>
  <si>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</si>
  <si>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</si>
  <si>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</si>
  <si>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</si>
  <si>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</si>
  <si>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</si>
  <si>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</si>
  <si>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</si>
  <si>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</si>
  <si>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</si>
  <si>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</si>
  <si>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</si>
  <si>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</si>
  <si>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</si>
  <si>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</si>
  <si>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</si>
  <si>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</si>
  <si>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</si>
  <si>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</si>
  <si>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</si>
  <si>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</si>
  <si>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</si>
  <si>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</si>
  <si>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</si>
  <si>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</si>
  <si>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</si>
  <si>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</si>
  <si>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</si>
  <si>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</si>
  <si>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</si>
  <si>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</si>
  <si>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</si>
  <si>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</si>
  <si>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</si>
  <si>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</si>
  <si>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</si>
  <si>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</si>
  <si>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</si>
  <si>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</si>
  <si>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</si>
  <si>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</si>
  <si>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</si>
  <si>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</si>
  <si>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</si>
  <si>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</si>
  <si>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</si>
  <si>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</si>
  <si>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</si>
  <si>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</si>
  <si>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</si>
  <si>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</si>
  <si>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</si>
  <si>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</si>
  <si>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美浦村</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</si>
  <si>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</si>
  <si>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</si>
  <si>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</si>
  <si>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</si>
  <si>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</si>
  <si>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</si>
  <si>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</si>
  <si>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</si>
  <si>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</si>
  <si>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</si>
  <si>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</si>
  <si>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</si>
  <si>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</si>
  <si>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</si>
  <si>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</si>
  <si>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</si>
  <si>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公共下水道事業において、人口減少や施設の老朽化が懸念されるなか、安定した健全経営を継続していくには、使用料収入の確保及び効率的な事業の実施並びに維持管理費用等の削減が必要である。
　令和2年度より、経営基盤の強化や財政マネジメントの向上等を目的として公営企業法を適用し、経営状況や資産状況を正確に把握し、適切な施設の維持管理に努め、効率的な事業を計画するとともに、接続率の向上に取り組み、使用料収入の確保に努めている。
　また、ストックマネジメント計画を策定し、施設の有効利用や費用の削減として、適切な施設規模及び建設時期を分析し、処理施設の増設及び農業集落排水施設との統廃合を進めるとともに、施設の将来的な老朽化対策を実施する。</t>
    <phoneticPr fontId="4"/>
  </si>
  <si>
    <r>
      <rPr>
        <sz val="11"/>
        <color theme="1"/>
        <rFont val="ＭＳ ゴシック"/>
        <family val="3"/>
        <charset val="128"/>
      </rPr>
      <t>①経常収支比率は、100％を下回っており、②累積欠損金を生じている。要因としては、設備の老朽化による修繕費等の負担が大きくなっていること、一般会計からの補助金を抑制したことによる。今後は接続率の向上による使用料の増加も務め、経常費用についても更に削減に努める。</t>
    </r>
    <r>
      <rPr>
        <sz val="11"/>
        <color rgb="FFFF0000"/>
        <rFont val="ＭＳ ゴシック"/>
        <family val="3"/>
        <charset val="128"/>
      </rPr>
      <t xml:space="preserve">
</t>
    </r>
    <r>
      <rPr>
        <sz val="11"/>
        <color theme="1"/>
        <rFont val="ＭＳ ゴシック"/>
        <family val="3"/>
        <charset val="128"/>
      </rPr>
      <t>③流動比率は100％を上回っており、類似団体と比較しても高くなっているが、④企業債残高対事業規模比率が類似団体平均値と比較しても2倍程度高くなっている。今後も管渠の整備及び処理設備の更新により地方債残高の増加が見込まれるため、更なる経営改善を図っていく。</t>
    </r>
    <r>
      <rPr>
        <sz val="11"/>
        <color rgb="FFFF0000"/>
        <rFont val="ＭＳ ゴシック"/>
        <family val="3"/>
        <charset val="128"/>
      </rPr>
      <t xml:space="preserve">
</t>
    </r>
    <r>
      <rPr>
        <sz val="11"/>
        <color theme="1"/>
        <rFont val="ＭＳ ゴシック"/>
        <family val="3"/>
        <charset val="128"/>
      </rPr>
      <t xml:space="preserve">⑤経費回収率は100％に達し、類似団体平均値を上回っている。引き続き使用料収入の確保に努めるとともに、汚水処理コストの削減に努める。
</t>
    </r>
    <r>
      <rPr>
        <sz val="11"/>
        <color rgb="FFFF0000"/>
        <rFont val="ＭＳ ゴシック"/>
        <family val="3"/>
        <charset val="128"/>
      </rPr>
      <t xml:space="preserve">
</t>
    </r>
    <r>
      <rPr>
        <sz val="11"/>
        <color theme="1"/>
        <rFont val="ＭＳ ゴシック"/>
        <family val="3"/>
        <charset val="128"/>
      </rPr>
      <t xml:space="preserve">⑥汚水処理原価は、類似団体平均値を下回っているが、施設の拡張による汚水処理費の増加が見込まれることから、接続率の向上を図る必要がある。
</t>
    </r>
    <r>
      <rPr>
        <sz val="11"/>
        <color rgb="FFFF0000"/>
        <rFont val="ＭＳ ゴシック"/>
        <family val="3"/>
        <charset val="128"/>
      </rPr>
      <t xml:space="preserve">
</t>
    </r>
    <r>
      <rPr>
        <sz val="11"/>
        <color theme="1"/>
        <rFont val="ＭＳ ゴシック"/>
        <family val="3"/>
        <charset val="128"/>
      </rPr>
      <t xml:space="preserve">⑦施設利用率は、類似団体平均値を上回っているが、更なる施設の効率化を図る。
</t>
    </r>
    <r>
      <rPr>
        <sz val="11"/>
        <color rgb="FFFF0000"/>
        <rFont val="ＭＳ ゴシック"/>
        <family val="3"/>
        <charset val="128"/>
      </rPr>
      <t xml:space="preserve">
</t>
    </r>
    <r>
      <rPr>
        <sz val="11"/>
        <color theme="1"/>
        <rFont val="ＭＳ ゴシック"/>
        <family val="3"/>
        <charset val="128"/>
      </rPr>
      <t>⑧水洗化率は、類似団体平均値を大きく下回っている。管渠整備及び施設拡張を進めるとともに、接続支援事業補助金を活用して加入促進に努める。</t>
    </r>
    <rPh sb="1" eb="3">
      <t>ケイジョウ</t>
    </rPh>
    <rPh sb="3" eb="5">
      <t>シュウシ</t>
    </rPh>
    <rPh sb="5" eb="7">
      <t>ヒリツ</t>
    </rPh>
    <rPh sb="14" eb="16">
      <t>シタマワ</t>
    </rPh>
    <rPh sb="22" eb="24">
      <t>ルイセキ</t>
    </rPh>
    <rPh sb="24" eb="26">
      <t>ケッソン</t>
    </rPh>
    <rPh sb="26" eb="27">
      <t>キン</t>
    </rPh>
    <rPh sb="28" eb="29">
      <t>ショウ</t>
    </rPh>
    <rPh sb="34" eb="36">
      <t>ヨウイン</t>
    </rPh>
    <rPh sb="41" eb="43">
      <t>セツビ</t>
    </rPh>
    <rPh sb="44" eb="47">
      <t>ロウキュウカ</t>
    </rPh>
    <rPh sb="50" eb="52">
      <t>シュウゼン</t>
    </rPh>
    <rPh sb="52" eb="53">
      <t>ヒ</t>
    </rPh>
    <rPh sb="53" eb="54">
      <t>トウ</t>
    </rPh>
    <rPh sb="55" eb="57">
      <t>フタン</t>
    </rPh>
    <rPh sb="58" eb="59">
      <t>オオ</t>
    </rPh>
    <rPh sb="69" eb="71">
      <t>イッパン</t>
    </rPh>
    <rPh sb="71" eb="73">
      <t>カイケイ</t>
    </rPh>
    <rPh sb="76" eb="79">
      <t>ホジョキン</t>
    </rPh>
    <rPh sb="80" eb="82">
      <t>ヨクセイ</t>
    </rPh>
    <rPh sb="90" eb="92">
      <t>コンゴ</t>
    </rPh>
    <rPh sb="93" eb="95">
      <t>セツゾク</t>
    </rPh>
    <rPh sb="95" eb="96">
      <t>リツ</t>
    </rPh>
    <rPh sb="97" eb="99">
      <t>コウジョウ</t>
    </rPh>
    <rPh sb="102" eb="105">
      <t>シヨウリョウ</t>
    </rPh>
    <rPh sb="106" eb="108">
      <t>ゾウカ</t>
    </rPh>
    <rPh sb="109" eb="110">
      <t>ツト</t>
    </rPh>
    <rPh sb="112" eb="114">
      <t>ケイジョウ</t>
    </rPh>
    <rPh sb="114" eb="116">
      <t>ヒヨウ</t>
    </rPh>
    <rPh sb="121" eb="122">
      <t>サラ</t>
    </rPh>
    <rPh sb="123" eb="125">
      <t>サクゲン</t>
    </rPh>
    <rPh sb="126" eb="127">
      <t>ツト</t>
    </rPh>
    <rPh sb="191" eb="193">
      <t>ヒカク</t>
    </rPh>
    <rPh sb="197" eb="198">
      <t>バイ</t>
    </rPh>
    <rPh sb="198" eb="200">
      <t>テイド</t>
    </rPh>
    <rPh sb="200" eb="201">
      <t>タカ</t>
    </rPh>
    <rPh sb="208" eb="210">
      <t>コンゴ</t>
    </rPh>
    <rPh sb="211" eb="213">
      <t>カンキョ</t>
    </rPh>
    <rPh sb="214" eb="216">
      <t>セイビ</t>
    </rPh>
    <rPh sb="216" eb="217">
      <t>オヨ</t>
    </rPh>
    <rPh sb="218" eb="220">
      <t>ショリ</t>
    </rPh>
    <rPh sb="220" eb="222">
      <t>セツビ</t>
    </rPh>
    <rPh sb="223" eb="225">
      <t>コウシン</t>
    </rPh>
    <rPh sb="228" eb="231">
      <t>チホウサイ</t>
    </rPh>
    <rPh sb="231" eb="233">
      <t>ザンダカ</t>
    </rPh>
    <rPh sb="234" eb="236">
      <t>ゾウカ</t>
    </rPh>
    <rPh sb="237" eb="239">
      <t>ミコ</t>
    </rPh>
    <rPh sb="245" eb="246">
      <t>サラ</t>
    </rPh>
    <rPh sb="248" eb="250">
      <t>ケイエイ</t>
    </rPh>
    <rPh sb="250" eb="252">
      <t>カイゼン</t>
    </rPh>
    <rPh sb="253" eb="254">
      <t>ハカ</t>
    </rPh>
    <rPh sb="262" eb="264">
      <t>ケイヒ</t>
    </rPh>
    <rPh sb="264" eb="266">
      <t>カイシュウ</t>
    </rPh>
    <rPh sb="266" eb="267">
      <t>リツ</t>
    </rPh>
    <rPh sb="273" eb="274">
      <t>タッ</t>
    </rPh>
    <rPh sb="276" eb="278">
      <t>ルイジ</t>
    </rPh>
    <rPh sb="278" eb="280">
      <t>ダンタイ</t>
    </rPh>
    <rPh sb="280" eb="282">
      <t>ヘイキン</t>
    </rPh>
    <rPh sb="282" eb="283">
      <t>チ</t>
    </rPh>
    <rPh sb="284" eb="286">
      <t>ウワマワ</t>
    </rPh>
    <rPh sb="291" eb="292">
      <t>ヒ</t>
    </rPh>
    <rPh sb="293" eb="294">
      <t>ツヅ</t>
    </rPh>
    <rPh sb="295" eb="298">
      <t>シヨウリョウ</t>
    </rPh>
    <rPh sb="298" eb="300">
      <t>シュウニュウ</t>
    </rPh>
    <rPh sb="301" eb="303">
      <t>カクホ</t>
    </rPh>
    <rPh sb="304" eb="305">
      <t>ツト</t>
    </rPh>
    <rPh sb="312" eb="314">
      <t>オスイ</t>
    </rPh>
    <rPh sb="314" eb="316">
      <t>ショリ</t>
    </rPh>
    <rPh sb="320" eb="322">
      <t>サクゲン</t>
    </rPh>
    <rPh sb="323" eb="324">
      <t>ツト</t>
    </rPh>
    <rPh sb="330" eb="332">
      <t>オスイ</t>
    </rPh>
    <rPh sb="332" eb="334">
      <t>ショリ</t>
    </rPh>
    <rPh sb="334" eb="336">
      <t>ゲンカ</t>
    </rPh>
    <rPh sb="338" eb="340">
      <t>ルイジ</t>
    </rPh>
    <rPh sb="340" eb="342">
      <t>ダンタイ</t>
    </rPh>
    <rPh sb="342" eb="345">
      <t>ヘイキンチ</t>
    </rPh>
    <rPh sb="346" eb="348">
      <t>シタマワ</t>
    </rPh>
    <rPh sb="354" eb="356">
      <t>シセツ</t>
    </rPh>
    <rPh sb="357" eb="359">
      <t>カクチョウ</t>
    </rPh>
    <rPh sb="362" eb="364">
      <t>オスイ</t>
    </rPh>
    <rPh sb="364" eb="366">
      <t>ショリ</t>
    </rPh>
    <rPh sb="366" eb="367">
      <t>ヒ</t>
    </rPh>
    <rPh sb="368" eb="370">
      <t>ゾウカ</t>
    </rPh>
    <rPh sb="371" eb="373">
      <t>ミコ</t>
    </rPh>
    <rPh sb="381" eb="383">
      <t>セツゾク</t>
    </rPh>
    <rPh sb="383" eb="384">
      <t>リツ</t>
    </rPh>
    <rPh sb="385" eb="387">
      <t>コウジョウ</t>
    </rPh>
    <rPh sb="388" eb="389">
      <t>ハカ</t>
    </rPh>
    <rPh sb="390" eb="392">
      <t>ヒツヨウ</t>
    </rPh>
    <rPh sb="399" eb="401">
      <t>シセツ</t>
    </rPh>
    <rPh sb="401" eb="404">
      <t>リヨウリツ</t>
    </rPh>
    <rPh sb="406" eb="408">
      <t>ルイジ</t>
    </rPh>
    <rPh sb="408" eb="410">
      <t>ダンタイ</t>
    </rPh>
    <rPh sb="410" eb="413">
      <t>ヘイキンチ</t>
    </rPh>
    <rPh sb="414" eb="416">
      <t>ウワマワ</t>
    </rPh>
    <rPh sb="422" eb="423">
      <t>サラ</t>
    </rPh>
    <rPh sb="425" eb="427">
      <t>シセツ</t>
    </rPh>
    <rPh sb="428" eb="431">
      <t>コウリツカ</t>
    </rPh>
    <rPh sb="432" eb="433">
      <t>ハカ</t>
    </rPh>
    <rPh sb="438" eb="441">
      <t>スイセンカ</t>
    </rPh>
    <rPh sb="441" eb="442">
      <t>リツ</t>
    </rPh>
    <rPh sb="444" eb="446">
      <t>ルイジ</t>
    </rPh>
    <rPh sb="446" eb="448">
      <t>ダンタイ</t>
    </rPh>
    <rPh sb="448" eb="450">
      <t>ヘイキン</t>
    </rPh>
    <rPh sb="450" eb="451">
      <t>チ</t>
    </rPh>
    <rPh sb="452" eb="453">
      <t>オオ</t>
    </rPh>
    <rPh sb="455" eb="457">
      <t>シタマワ</t>
    </rPh>
    <rPh sb="462" eb="464">
      <t>カンキョ</t>
    </rPh>
    <rPh sb="464" eb="466">
      <t>セイビ</t>
    </rPh>
    <rPh sb="466" eb="467">
      <t>オヨ</t>
    </rPh>
    <rPh sb="468" eb="470">
      <t>シセツ</t>
    </rPh>
    <rPh sb="470" eb="472">
      <t>カクチョウ</t>
    </rPh>
    <rPh sb="473" eb="474">
      <t>スス</t>
    </rPh>
    <rPh sb="481" eb="483">
      <t>セツゾク</t>
    </rPh>
    <rPh sb="483" eb="485">
      <t>シエン</t>
    </rPh>
    <rPh sb="485" eb="487">
      <t>ジギョウ</t>
    </rPh>
    <rPh sb="487" eb="490">
      <t>ホジョキン</t>
    </rPh>
    <rPh sb="491" eb="493">
      <t>カツヨウ</t>
    </rPh>
    <rPh sb="495" eb="497">
      <t>カニュウ</t>
    </rPh>
    <rPh sb="497" eb="499">
      <t>ソクシン</t>
    </rPh>
    <rPh sb="500" eb="501">
      <t>ツト</t>
    </rPh>
    <phoneticPr fontId="4"/>
  </si>
  <si>
    <r>
      <t>　</t>
    </r>
    <r>
      <rPr>
        <sz val="11"/>
        <color theme="1"/>
        <rFont val="ＭＳ ゴシック"/>
        <family val="3"/>
        <charset val="128"/>
      </rPr>
      <t>公共下水道施設において法定耐用年数を超過した管渠はないが、硫化水素等によるマンホールポンプ施設の劣化や汚水処理施設の故障による修繕等は頻繁に発生しており、将来的には管渠の改修に対する検討も必要となる。</t>
    </r>
    <r>
      <rPr>
        <sz val="11"/>
        <color rgb="FFFF0000"/>
        <rFont val="ＭＳ ゴシック"/>
        <family val="3"/>
        <charset val="128"/>
      </rPr>
      <t xml:space="preserve">
　</t>
    </r>
    <r>
      <rPr>
        <sz val="11"/>
        <color theme="1"/>
        <rFont val="ＭＳ ゴシック"/>
        <family val="3"/>
        <charset val="128"/>
      </rPr>
      <t xml:space="preserve">また、下水道施設全体の中長期的な施設状態を予測しながら維持管理、修繕等を効率的・計画的に実施していくためにストックマネジメント計画を策定し、老朽化対策を実施する。
</t>
    </r>
    <r>
      <rPr>
        <sz val="11"/>
        <color rgb="FFFF0000"/>
        <rFont val="ＭＳ ゴシック"/>
        <family val="3"/>
        <charset val="128"/>
      </rPr>
      <t xml:space="preserve">
</t>
    </r>
    <r>
      <rPr>
        <sz val="11"/>
        <color theme="1"/>
        <rFont val="ＭＳ ゴシック"/>
        <family val="3"/>
        <charset val="128"/>
      </rPr>
      <t>※③管渠改善率（％）中のR02当該値31.49は数値誤りであり、正しい数値は0.00である。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</si>
</sst>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31.49</c:v>
                </c:pt>
                <c:pt idx="4" formatCode="#,##0.00;&quot;△&quot;#,##0.00">
                  <c:v>0</c:v>
                </c:pt>
              </c:numCache>
            </c:numRef>
          </c:val>
          <c:extLst>
            <c:ext xmlns:c16="http://schemas.microsoft.com/office/drawing/2014/chart" uri="{C3380CC4-5D6E-409C-BE32-E72D297353CC}">
              <c16:uniqueId val="{00000000-FED8-463D-AE0E-CCA5037D44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FED8-463D-AE0E-CCA5037D44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51.47</c:v>
                </c:pt>
                <c:pt idx="4">
                  <c:v>52.83</c:v>
                </c:pt>
              </c:numCache>
            </c:numRef>
          </c:val>
          <c:extLst>
            <c:ext xmlns:c16="http://schemas.microsoft.com/office/drawing/2014/chart" uri="{C3380CC4-5D6E-409C-BE32-E72D297353CC}">
              <c16:uniqueId val="{00000000-200B-43DF-B9F5-110A6CABCE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200B-43DF-B9F5-110A6CABCE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45.18</c:v>
                </c:pt>
                <c:pt idx="4">
                  <c:v>62.56</c:v>
                </c:pt>
              </c:numCache>
            </c:numRef>
          </c:val>
          <c:extLst>
            <c:ext xmlns:c16="http://schemas.microsoft.com/office/drawing/2014/chart" uri="{C3380CC4-5D6E-409C-BE32-E72D297353CC}">
              <c16:uniqueId val="{00000000-FA57-45D0-8A23-BE59BBE54D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FA57-45D0-8A23-BE59BBE54D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93.44</c:v>
                </c:pt>
                <c:pt idx="4">
                  <c:v>83.03</c:v>
                </c:pt>
              </c:numCache>
            </c:numRef>
          </c:val>
          <c:extLst>
            <c:ext xmlns:c16="http://schemas.microsoft.com/office/drawing/2014/chart" uri="{C3380CC4-5D6E-409C-BE32-E72D297353CC}">
              <c16:uniqueId val="{00000000-C0FA-4006-91CF-C8EFFC090C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c:ext xmlns:c16="http://schemas.microsoft.com/office/drawing/2014/chart" uri="{C3380CC4-5D6E-409C-BE32-E72D297353CC}">
              <c16:uniqueId val="{00000001-C0FA-4006-91CF-C8EFFC090C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2.8</c:v>
                </c:pt>
                <c:pt idx="4">
                  <c:v>5.49</c:v>
                </c:pt>
              </c:numCache>
            </c:numRef>
          </c:val>
          <c:extLst>
            <c:ext xmlns:c16="http://schemas.microsoft.com/office/drawing/2014/chart" uri="{C3380CC4-5D6E-409C-BE32-E72D297353CC}">
              <c16:uniqueId val="{00000000-D8F5-40DA-A53E-8798BEB1570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c:ext xmlns:c16="http://schemas.microsoft.com/office/drawing/2014/chart" uri="{C3380CC4-5D6E-409C-BE32-E72D297353CC}">
              <c16:uniqueId val="{00000001-D8F5-40DA-A53E-8798BEB1570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564-4AE2-88AB-F0A24CED6B2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564-4AE2-88AB-F0A24CED6B2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16.48</c:v>
                </c:pt>
                <c:pt idx="4">
                  <c:v>66.16</c:v>
                </c:pt>
              </c:numCache>
            </c:numRef>
          </c:val>
          <c:extLst>
            <c:ext xmlns:c16="http://schemas.microsoft.com/office/drawing/2014/chart" uri="{C3380CC4-5D6E-409C-BE32-E72D297353CC}">
              <c16:uniqueId val="{00000000-B6F3-466B-9467-2AD9A0B2B5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c:ext xmlns:c16="http://schemas.microsoft.com/office/drawing/2014/chart" uri="{C3380CC4-5D6E-409C-BE32-E72D297353CC}">
              <c16:uniqueId val="{00000001-B6F3-466B-9467-2AD9A0B2B5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226.02</c:v>
                </c:pt>
                <c:pt idx="4">
                  <c:v>239.39</c:v>
                </c:pt>
              </c:numCache>
            </c:numRef>
          </c:val>
          <c:extLst>
            <c:ext xmlns:c16="http://schemas.microsoft.com/office/drawing/2014/chart" uri="{C3380CC4-5D6E-409C-BE32-E72D297353CC}">
              <c16:uniqueId val="{00000000-5E29-4D80-B7D7-D1AC79BAC9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c:ext xmlns:c16="http://schemas.microsoft.com/office/drawing/2014/chart" uri="{C3380CC4-5D6E-409C-BE32-E72D297353CC}">
              <c16:uniqueId val="{00000001-5E29-4D80-B7D7-D1AC79BAC9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2129.25</c:v>
                </c:pt>
                <c:pt idx="4">
                  <c:v>2146.08</c:v>
                </c:pt>
              </c:numCache>
            </c:numRef>
          </c:val>
          <c:extLst>
            <c:ext xmlns:c16="http://schemas.microsoft.com/office/drawing/2014/chart" uri="{C3380CC4-5D6E-409C-BE32-E72D297353CC}">
              <c16:uniqueId val="{00000000-D252-4F5D-931E-A99207FE814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D252-4F5D-931E-A99207FE814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100.23</c:v>
                </c:pt>
              </c:numCache>
            </c:numRef>
          </c:val>
          <c:extLst>
            <c:ext xmlns:c16="http://schemas.microsoft.com/office/drawing/2014/chart" uri="{C3380CC4-5D6E-409C-BE32-E72D297353CC}">
              <c16:uniqueId val="{00000000-783E-4638-A2C0-6ED0D71ECB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783E-4638-A2C0-6ED0D71ECB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181.25</c:v>
                </c:pt>
                <c:pt idx="4">
                  <c:v>189.26</c:v>
                </c:pt>
              </c:numCache>
            </c:numRef>
          </c:val>
          <c:extLst>
            <c:ext xmlns:c16="http://schemas.microsoft.com/office/drawing/2014/chart" uri="{C3380CC4-5D6E-409C-BE32-E72D297353CC}">
              <c16:uniqueId val="{00000000-0A74-4587-80CC-33E4506D5BF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0A74-4587-80CC-33E4506D5BF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美浦村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14745</v>
      </c>
      <c r="AM8" s="37"/>
      <c r="AN8" s="37"/>
      <c r="AO8" s="37"/>
      <c r="AP8" s="37"/>
      <c r="AQ8" s="37"/>
      <c r="AR8" s="37"/>
      <c r="AS8" s="37"/>
      <c r="AT8" s="38">
        <f>データ!T6</f>
        <v>66.61</v>
      </c>
      <c r="AU8" s="38"/>
      <c r="AV8" s="38"/>
      <c r="AW8" s="38"/>
      <c r="AX8" s="38"/>
      <c r="AY8" s="38"/>
      <c r="AZ8" s="38"/>
      <c r="BA8" s="38"/>
      <c r="BB8" s="38">
        <f>データ!U6</f>
        <v>221.36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54.44</v>
      </c>
      <c r="J10" s="38"/>
      <c r="K10" s="38"/>
      <c r="L10" s="38"/>
      <c r="M10" s="38"/>
      <c r="N10" s="38"/>
      <c r="O10" s="38"/>
      <c r="P10" s="38">
        <f>データ!P6</f>
        <v>49.32</v>
      </c>
      <c r="Q10" s="38"/>
      <c r="R10" s="38"/>
      <c r="S10" s="38"/>
      <c r="T10" s="38"/>
      <c r="U10" s="38"/>
      <c r="V10" s="38"/>
      <c r="W10" s="38">
        <f>データ!Q6</f>
        <v>100</v>
      </c>
      <c r="X10" s="38"/>
      <c r="Y10" s="38"/>
      <c r="Z10" s="38"/>
      <c r="AA10" s="38"/>
      <c r="AB10" s="38"/>
      <c r="AC10" s="38"/>
      <c r="AD10" s="37">
        <f>データ!R6</f>
        <v>3300</v>
      </c>
      <c r="AE10" s="37"/>
      <c r="AF10" s="37"/>
      <c r="AG10" s="37"/>
      <c r="AH10" s="37"/>
      <c r="AI10" s="37"/>
      <c r="AJ10" s="37"/>
      <c r="AK10" s="2"/>
      <c r="AL10" s="37">
        <f>データ!V6</f>
        <v>7249</v>
      </c>
      <c r="AM10" s="37"/>
      <c r="AN10" s="37"/>
      <c r="AO10" s="37"/>
      <c r="AP10" s="37"/>
      <c r="AQ10" s="37"/>
      <c r="AR10" s="37"/>
      <c r="AS10" s="37"/>
      <c r="AT10" s="38">
        <f>データ!W6</f>
        <v>5.27</v>
      </c>
      <c r="AU10" s="38"/>
      <c r="AV10" s="38"/>
      <c r="AW10" s="38"/>
      <c r="AX10" s="38"/>
      <c r="AY10" s="38"/>
      <c r="AZ10" s="38"/>
      <c r="BA10" s="38"/>
      <c r="BB10" s="38">
        <f>データ!X6</f>
        <v>1375.52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113</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QEoW9krtT0Zi2GD+J9E5lLmDPVyttSkF8A9VYbuhxcPCW7RvgBUUlCV1VuPkxIHrhW9tMWEbW6swGSN/h7ggg==" saltValue="KuWNMssp7WYZqRGP66iTG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84425</v>
      </c>
      <c r="D6" s="19">
        <f t="shared" si="3"/>
        <v>46</v>
      </c>
      <c r="E6" s="19">
        <f t="shared" si="3"/>
        <v>17</v>
      </c>
      <c r="F6" s="19">
        <f t="shared" si="3"/>
        <v>1</v>
      </c>
      <c r="G6" s="19">
        <f t="shared" si="3"/>
        <v>0</v>
      </c>
      <c r="H6" s="19" t="str">
        <f t="shared" si="3"/>
        <v>茨城県　美浦村</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54.44</v>
      </c>
      <c r="P6" s="20">
        <f t="shared" si="3"/>
        <v>49.32</v>
      </c>
      <c r="Q6" s="20">
        <f t="shared" si="3"/>
        <v>100</v>
      </c>
      <c r="R6" s="20">
        <f t="shared" si="3"/>
        <v>3300</v>
      </c>
      <c r="S6" s="20">
        <f t="shared" si="3"/>
        <v>14745</v>
      </c>
      <c r="T6" s="20">
        <f t="shared" si="3"/>
        <v>66.61</v>
      </c>
      <c r="U6" s="20">
        <f t="shared" si="3"/>
        <v>221.36</v>
      </c>
      <c r="V6" s="20">
        <f t="shared" si="3"/>
        <v>7249</v>
      </c>
      <c r="W6" s="20">
        <f t="shared" si="3"/>
        <v>5.27</v>
      </c>
      <c r="X6" s="20">
        <f t="shared" si="3"/>
        <v>1375.52</v>
      </c>
      <c r="Y6" s="21" t="str">
        <f>IF(Y7="",NA(),Y7)</f>
        <v>-</v>
      </c>
      <c r="Z6" s="21" t="str">
        <f t="shared" ref="Z6:AH6" si="4">IF(Z7="",NA(),Z7)</f>
        <v>-</v>
      </c>
      <c r="AA6" s="21" t="str">
        <f t="shared" si="4"/>
        <v>-</v>
      </c>
      <c r="AB6" s="21">
        <f t="shared" si="4"/>
        <v>93.44</v>
      </c>
      <c r="AC6" s="21">
        <f t="shared" si="4"/>
        <v>83.03</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1">
        <f t="shared" si="5"/>
        <v>16.48</v>
      </c>
      <c r="AN6" s="21">
        <f t="shared" si="5"/>
        <v>66.16</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226.02</v>
      </c>
      <c r="AY6" s="21">
        <f t="shared" si="6"/>
        <v>239.39</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1">
        <f t="shared" si="7"/>
        <v>2129.25</v>
      </c>
      <c r="BJ6" s="21">
        <f t="shared" si="7"/>
        <v>2146.08</v>
      </c>
      <c r="BK6" s="21" t="str">
        <f t="shared" si="7"/>
        <v>-</v>
      </c>
      <c r="BL6" s="21" t="str">
        <f t="shared" si="7"/>
        <v>-</v>
      </c>
      <c r="BM6" s="21" t="str">
        <f t="shared" si="7"/>
        <v>-</v>
      </c>
      <c r="BN6" s="21">
        <f t="shared" si="7"/>
        <v>1245.0999999999999</v>
      </c>
      <c r="BO6" s="21">
        <f t="shared" si="7"/>
        <v>1108.8</v>
      </c>
      <c r="BP6" s="20" t="str">
        <f>IF(BP7="","",IF(BP7="-","【-】","【"&amp;SUBSTITUTE(TEXT(BP7,"#,##0.00"),"-","△")&amp;"】"))</f>
        <v>【669.11】</v>
      </c>
      <c r="BQ6" s="21" t="str">
        <f>IF(BQ7="",NA(),BQ7)</f>
        <v>-</v>
      </c>
      <c r="BR6" s="21" t="str">
        <f t="shared" ref="BR6:BZ6" si="8">IF(BR7="",NA(),BR7)</f>
        <v>-</v>
      </c>
      <c r="BS6" s="21" t="str">
        <f t="shared" si="8"/>
        <v>-</v>
      </c>
      <c r="BT6" s="21">
        <f t="shared" si="8"/>
        <v>100</v>
      </c>
      <c r="BU6" s="21">
        <f t="shared" si="8"/>
        <v>100.23</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181.25</v>
      </c>
      <c r="CF6" s="21">
        <f t="shared" si="9"/>
        <v>189.26</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f t="shared" si="10"/>
        <v>51.47</v>
      </c>
      <c r="CQ6" s="21">
        <f t="shared" si="10"/>
        <v>52.83</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45.18</v>
      </c>
      <c r="DB6" s="21">
        <f t="shared" si="11"/>
        <v>62.56</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2.8</v>
      </c>
      <c r="DM6" s="21">
        <f t="shared" si="12"/>
        <v>5.49</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1">
        <f t="shared" si="14"/>
        <v>31.49</v>
      </c>
      <c r="EI6" s="20">
        <f t="shared" si="14"/>
        <v>0</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15">
      <c r="A7" s="14"/>
      <c r="B7" s="23">
        <v>2021</v>
      </c>
      <c r="C7" s="23">
        <v>84425</v>
      </c>
      <c r="D7" s="23">
        <v>46</v>
      </c>
      <c r="E7" s="23">
        <v>17</v>
      </c>
      <c r="F7" s="23">
        <v>1</v>
      </c>
      <c r="G7" s="23">
        <v>0</v>
      </c>
      <c r="H7" s="23" t="s">
        <v>96</v>
      </c>
      <c r="I7" s="23" t="s">
        <v>97</v>
      </c>
      <c r="J7" s="23" t="s">
        <v>98</v>
      </c>
      <c r="K7" s="23" t="s">
        <v>99</v>
      </c>
      <c r="L7" s="23" t="s">
        <v>100</v>
      </c>
      <c r="M7" s="23" t="s">
        <v>101</v>
      </c>
      <c r="N7" s="24" t="s">
        <v>102</v>
      </c>
      <c r="O7" s="24">
        <v>54.44</v>
      </c>
      <c r="P7" s="24">
        <v>49.32</v>
      </c>
      <c r="Q7" s="24">
        <v>100</v>
      </c>
      <c r="R7" s="24">
        <v>3300</v>
      </c>
      <c r="S7" s="24">
        <v>14745</v>
      </c>
      <c r="T7" s="24">
        <v>66.61</v>
      </c>
      <c r="U7" s="24">
        <v>221.36</v>
      </c>
      <c r="V7" s="24">
        <v>7249</v>
      </c>
      <c r="W7" s="24">
        <v>5.27</v>
      </c>
      <c r="X7" s="24">
        <v>1375.52</v>
      </c>
      <c r="Y7" s="24" t="s">
        <v>102</v>
      </c>
      <c r="Z7" s="24" t="s">
        <v>102</v>
      </c>
      <c r="AA7" s="24" t="s">
        <v>102</v>
      </c>
      <c r="AB7" s="24">
        <v>93.44</v>
      </c>
      <c r="AC7" s="24">
        <v>83.03</v>
      </c>
      <c r="AD7" s="24" t="s">
        <v>102</v>
      </c>
      <c r="AE7" s="24" t="s">
        <v>102</v>
      </c>
      <c r="AF7" s="24" t="s">
        <v>102</v>
      </c>
      <c r="AG7" s="24">
        <v>107.81</v>
      </c>
      <c r="AH7" s="24">
        <v>107.54</v>
      </c>
      <c r="AI7" s="24">
        <v>107.02</v>
      </c>
      <c r="AJ7" s="24" t="s">
        <v>102</v>
      </c>
      <c r="AK7" s="24" t="s">
        <v>102</v>
      </c>
      <c r="AL7" s="24" t="s">
        <v>102</v>
      </c>
      <c r="AM7" s="24">
        <v>16.48</v>
      </c>
      <c r="AN7" s="24">
        <v>66.16</v>
      </c>
      <c r="AO7" s="24" t="s">
        <v>102</v>
      </c>
      <c r="AP7" s="24" t="s">
        <v>102</v>
      </c>
      <c r="AQ7" s="24" t="s">
        <v>102</v>
      </c>
      <c r="AR7" s="24">
        <v>18.2</v>
      </c>
      <c r="AS7" s="24">
        <v>19.059999999999999</v>
      </c>
      <c r="AT7" s="24">
        <v>3.09</v>
      </c>
      <c r="AU7" s="24" t="s">
        <v>102</v>
      </c>
      <c r="AV7" s="24" t="s">
        <v>102</v>
      </c>
      <c r="AW7" s="24" t="s">
        <v>102</v>
      </c>
      <c r="AX7" s="24">
        <v>226.02</v>
      </c>
      <c r="AY7" s="24">
        <v>239.39</v>
      </c>
      <c r="AZ7" s="24" t="s">
        <v>102</v>
      </c>
      <c r="BA7" s="24" t="s">
        <v>102</v>
      </c>
      <c r="BB7" s="24" t="s">
        <v>102</v>
      </c>
      <c r="BC7" s="24">
        <v>48.56</v>
      </c>
      <c r="BD7" s="24">
        <v>47.58</v>
      </c>
      <c r="BE7" s="24">
        <v>71.39</v>
      </c>
      <c r="BF7" s="24" t="s">
        <v>102</v>
      </c>
      <c r="BG7" s="24" t="s">
        <v>102</v>
      </c>
      <c r="BH7" s="24" t="s">
        <v>102</v>
      </c>
      <c r="BI7" s="24">
        <v>2129.25</v>
      </c>
      <c r="BJ7" s="24">
        <v>2146.08</v>
      </c>
      <c r="BK7" s="24" t="s">
        <v>102</v>
      </c>
      <c r="BL7" s="24" t="s">
        <v>102</v>
      </c>
      <c r="BM7" s="24" t="s">
        <v>102</v>
      </c>
      <c r="BN7" s="24">
        <v>1245.0999999999999</v>
      </c>
      <c r="BO7" s="24">
        <v>1108.8</v>
      </c>
      <c r="BP7" s="24">
        <v>669.11</v>
      </c>
      <c r="BQ7" s="24" t="s">
        <v>102</v>
      </c>
      <c r="BR7" s="24" t="s">
        <v>102</v>
      </c>
      <c r="BS7" s="24" t="s">
        <v>102</v>
      </c>
      <c r="BT7" s="24">
        <v>100</v>
      </c>
      <c r="BU7" s="24">
        <v>100.23</v>
      </c>
      <c r="BV7" s="24" t="s">
        <v>102</v>
      </c>
      <c r="BW7" s="24" t="s">
        <v>102</v>
      </c>
      <c r="BX7" s="24" t="s">
        <v>102</v>
      </c>
      <c r="BY7" s="24">
        <v>79.77</v>
      </c>
      <c r="BZ7" s="24">
        <v>79.63</v>
      </c>
      <c r="CA7" s="24">
        <v>99.73</v>
      </c>
      <c r="CB7" s="24" t="s">
        <v>102</v>
      </c>
      <c r="CC7" s="24" t="s">
        <v>102</v>
      </c>
      <c r="CD7" s="24" t="s">
        <v>102</v>
      </c>
      <c r="CE7" s="24">
        <v>181.25</v>
      </c>
      <c r="CF7" s="24">
        <v>189.26</v>
      </c>
      <c r="CG7" s="24" t="s">
        <v>102</v>
      </c>
      <c r="CH7" s="24" t="s">
        <v>102</v>
      </c>
      <c r="CI7" s="24" t="s">
        <v>102</v>
      </c>
      <c r="CJ7" s="24">
        <v>214.56</v>
      </c>
      <c r="CK7" s="24">
        <v>213.66</v>
      </c>
      <c r="CL7" s="24">
        <v>134.97999999999999</v>
      </c>
      <c r="CM7" s="24" t="s">
        <v>102</v>
      </c>
      <c r="CN7" s="24" t="s">
        <v>102</v>
      </c>
      <c r="CO7" s="24" t="s">
        <v>102</v>
      </c>
      <c r="CP7" s="24">
        <v>51.47</v>
      </c>
      <c r="CQ7" s="24">
        <v>52.83</v>
      </c>
      <c r="CR7" s="24" t="s">
        <v>102</v>
      </c>
      <c r="CS7" s="24" t="s">
        <v>102</v>
      </c>
      <c r="CT7" s="24" t="s">
        <v>102</v>
      </c>
      <c r="CU7" s="24">
        <v>49.47</v>
      </c>
      <c r="CV7" s="24">
        <v>48.19</v>
      </c>
      <c r="CW7" s="24">
        <v>59.99</v>
      </c>
      <c r="CX7" s="24" t="s">
        <v>102</v>
      </c>
      <c r="CY7" s="24" t="s">
        <v>102</v>
      </c>
      <c r="CZ7" s="24" t="s">
        <v>102</v>
      </c>
      <c r="DA7" s="24">
        <v>45.18</v>
      </c>
      <c r="DB7" s="24">
        <v>62.56</v>
      </c>
      <c r="DC7" s="24" t="s">
        <v>102</v>
      </c>
      <c r="DD7" s="24" t="s">
        <v>102</v>
      </c>
      <c r="DE7" s="24" t="s">
        <v>102</v>
      </c>
      <c r="DF7" s="24">
        <v>82.06</v>
      </c>
      <c r="DG7" s="24">
        <v>82.26</v>
      </c>
      <c r="DH7" s="24">
        <v>95.72</v>
      </c>
      <c r="DI7" s="24" t="s">
        <v>102</v>
      </c>
      <c r="DJ7" s="24" t="s">
        <v>102</v>
      </c>
      <c r="DK7" s="24" t="s">
        <v>102</v>
      </c>
      <c r="DL7" s="24">
        <v>2.8</v>
      </c>
      <c r="DM7" s="24">
        <v>5.49</v>
      </c>
      <c r="DN7" s="24" t="s">
        <v>102</v>
      </c>
      <c r="DO7" s="24" t="s">
        <v>102</v>
      </c>
      <c r="DP7" s="24" t="s">
        <v>102</v>
      </c>
      <c r="DQ7" s="24">
        <v>19.93</v>
      </c>
      <c r="DR7" s="24">
        <v>21.94</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31.49</v>
      </c>
      <c r="EI7" s="24">
        <v>0</v>
      </c>
      <c r="EJ7" s="24" t="s">
        <v>102</v>
      </c>
      <c r="EK7" s="24" t="s">
        <v>102</v>
      </c>
      <c r="EL7" s="24" t="s">
        <v>102</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2023-01-25T00:24:36Z</cp:lastPrinted>
  <dcterms:created xsi:type="dcterms:W3CDTF">2023-01-12T23:27:42Z</dcterms:created>
  <dcterms:modified xsi:type="dcterms:W3CDTF">2023-01-25T00:24:48Z</dcterms:modified>
  <cp:category/>
</cp:coreProperties>
</file>